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Odeslané\ZL08 - objekt K2 - rozvodna slaboproudu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08-09 ZL0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Stavba!$A$1:$J$55</definedName>
    <definedName name="_xlnm.Print_Area" localSheetId="3">'ZL08-09 ZL08 Pol'!$A$1:$U$69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48" i="12" l="1"/>
  <c r="BA9" i="12"/>
  <c r="G7" i="12"/>
  <c r="I8" i="12"/>
  <c r="I7" i="12" s="1"/>
  <c r="K8" i="12"/>
  <c r="K7" i="12" s="1"/>
  <c r="M8" i="12"/>
  <c r="M7" i="12" s="1"/>
  <c r="O8" i="12"/>
  <c r="Q8" i="12"/>
  <c r="Q7" i="12" s="1"/>
  <c r="U8" i="12"/>
  <c r="U7" i="12" s="1"/>
  <c r="I11" i="12"/>
  <c r="K11" i="12"/>
  <c r="M11" i="12"/>
  <c r="O11" i="12"/>
  <c r="O7" i="12" s="1"/>
  <c r="Q11" i="12"/>
  <c r="U11" i="12"/>
  <c r="I14" i="12"/>
  <c r="K14" i="12"/>
  <c r="M14" i="12"/>
  <c r="O14" i="12"/>
  <c r="Q14" i="12"/>
  <c r="U14" i="12"/>
  <c r="I17" i="12"/>
  <c r="K17" i="12"/>
  <c r="M17" i="12"/>
  <c r="O17" i="12"/>
  <c r="Q17" i="12"/>
  <c r="U17" i="12"/>
  <c r="I20" i="12"/>
  <c r="K20" i="12"/>
  <c r="M20" i="12"/>
  <c r="O20" i="12"/>
  <c r="Q20" i="12"/>
  <c r="U20" i="12"/>
  <c r="G22" i="12"/>
  <c r="I23" i="12"/>
  <c r="I22" i="12" s="1"/>
  <c r="K23" i="12"/>
  <c r="K22" i="12" s="1"/>
  <c r="M23" i="12"/>
  <c r="O23" i="12"/>
  <c r="Q23" i="12"/>
  <c r="Q22" i="12" s="1"/>
  <c r="U23" i="12"/>
  <c r="U22" i="12" s="1"/>
  <c r="I25" i="12"/>
  <c r="K25" i="12"/>
  <c r="M25" i="12"/>
  <c r="M22" i="12" s="1"/>
  <c r="O25" i="12"/>
  <c r="O22" i="12" s="1"/>
  <c r="Q25" i="12"/>
  <c r="U25" i="12"/>
  <c r="G27" i="12"/>
  <c r="I27" i="12"/>
  <c r="O27" i="12"/>
  <c r="Q27" i="12"/>
  <c r="I28" i="12"/>
  <c r="K28" i="12"/>
  <c r="K27" i="12" s="1"/>
  <c r="M28" i="12"/>
  <c r="M27" i="12" s="1"/>
  <c r="O28" i="12"/>
  <c r="Q28" i="12"/>
  <c r="U28" i="12"/>
  <c r="U27" i="12" s="1"/>
  <c r="G31" i="12"/>
  <c r="M31" i="12"/>
  <c r="O31" i="12"/>
  <c r="I32" i="12"/>
  <c r="I31" i="12" s="1"/>
  <c r="K32" i="12"/>
  <c r="K31" i="12" s="1"/>
  <c r="M32" i="12"/>
  <c r="O32" i="12"/>
  <c r="Q32" i="12"/>
  <c r="Q31" i="12" s="1"/>
  <c r="U32" i="12"/>
  <c r="U31" i="12" s="1"/>
  <c r="G36" i="12"/>
  <c r="I37" i="12"/>
  <c r="I36" i="12" s="1"/>
  <c r="K37" i="12"/>
  <c r="K36" i="12" s="1"/>
  <c r="M37" i="12"/>
  <c r="O37" i="12"/>
  <c r="Q37" i="12"/>
  <c r="Q36" i="12" s="1"/>
  <c r="U37" i="12"/>
  <c r="U36" i="12" s="1"/>
  <c r="I42" i="12"/>
  <c r="K42" i="12"/>
  <c r="M42" i="12"/>
  <c r="M36" i="12" s="1"/>
  <c r="O42" i="12"/>
  <c r="O36" i="12" s="1"/>
  <c r="Q42" i="12"/>
  <c r="U42" i="12"/>
  <c r="G46" i="12"/>
  <c r="I47" i="12"/>
  <c r="K47" i="12"/>
  <c r="K46" i="12" s="1"/>
  <c r="M47" i="12"/>
  <c r="M46" i="12" s="1"/>
  <c r="O47" i="12"/>
  <c r="Q47" i="12"/>
  <c r="U47" i="12"/>
  <c r="U46" i="12" s="1"/>
  <c r="I52" i="12"/>
  <c r="I46" i="12" s="1"/>
  <c r="K52" i="12"/>
  <c r="M52" i="12"/>
  <c r="O52" i="12"/>
  <c r="O46" i="12" s="1"/>
  <c r="Q52" i="12"/>
  <c r="Q46" i="12" s="1"/>
  <c r="U52" i="12"/>
  <c r="I56" i="12"/>
  <c r="K56" i="12"/>
  <c r="M56" i="12"/>
  <c r="O56" i="12"/>
  <c r="Q56" i="12"/>
  <c r="U56" i="12"/>
  <c r="I60" i="12"/>
  <c r="K60" i="12"/>
  <c r="M60" i="12"/>
  <c r="O60" i="12"/>
  <c r="Q60" i="12"/>
  <c r="U60" i="12"/>
  <c r="I64" i="12"/>
  <c r="K64" i="12"/>
  <c r="M64" i="12"/>
  <c r="O64" i="12"/>
  <c r="Q64" i="12"/>
  <c r="U64" i="12"/>
  <c r="I55" i="1"/>
  <c r="J51" i="1" s="1"/>
  <c r="F42" i="1"/>
  <c r="G42" i="1"/>
  <c r="H42" i="1"/>
  <c r="I42" i="1"/>
  <c r="J41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/>
  <c r="J50" i="1" l="1"/>
  <c r="J54" i="1"/>
  <c r="J52" i="1"/>
  <c r="J49" i="1"/>
  <c r="J53" i="1"/>
  <c r="J40" i="1"/>
  <c r="J39" i="1"/>
  <c r="J42" i="1" s="1"/>
  <c r="J55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<sst xmlns="http://schemas.openxmlformats.org/spreadsheetml/2006/main" count="318" uniqueCount="185">
  <si>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</si>
  <si>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</si>
  <si>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</si>
  <si>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</si>
  <si>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</si>
  <si>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</si>
  <si>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</si>
  <si>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</si>
  <si>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</si>
  <si>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</si>
  <si>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</si>
  <si>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</si>
  <si>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</si>
  <si>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</si>
  <si>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</si>
  <si>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</si>
  <si>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</si>
  <si>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</si>
  <si>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</si>
  <si>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</si>
  <si>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</si>
  <si>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</si>
  <si>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</si>
  <si>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</si>
  <si>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</si>
  <si>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</si>
  <si>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</si>
  <si>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</si>
  <si>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</si>
  <si>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</si>
  <si>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</si>
  <si>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</si>
  <si>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</si>
  <si>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</si>
  <si>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</si>
  <si>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</si>
  <si>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</si>
  <si>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</si>
  <si>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</si>
  <si>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</si>
  <si>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</si>
  <si>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</si>
  <si>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</si>
  <si>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ZL08</t>
  </si>
  <si>
    <t>Úprava místnosti K2-1-028 - rozvodna slaboproudu - změna 10/2014</t>
  </si>
  <si>
    <t>ZL08-09</t>
  </si>
  <si>
    <t>Změny stavebních prací, vícepráce a méněpráce v 1.NP dle změn v PD</t>
  </si>
  <si>
    <t>Objekt:</t>
  </si>
  <si>
    <t>Rozpočet:</t>
  </si>
  <si>
    <t>ZL08-19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</si>
  <si>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</si>
  <si>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</si>
  <si>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</si>
  <si>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</si>
  <si>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</si>
  <si>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</si>
  <si>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</si>
  <si>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</si>
  <si>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</si>
  <si>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</si>
  <si>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</si>
  <si>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</si>
  <si>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</si>
  <si>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</si>
  <si>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</si>
  <si>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</si>
  <si>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</si>
  <si>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</si>
  <si>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</si>
  <si>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</si>
  <si>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</si>
  <si>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</si>
  <si>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</si>
  <si>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</si>
  <si>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</si>
  <si>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</si>
  <si>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</si>
  <si>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</si>
  <si>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96</t>
  </si>
  <si>
    <t>Bourání konstrukcí</t>
  </si>
  <si>
    <t>99</t>
  </si>
  <si>
    <t>Staveništní přesun hmot</t>
  </si>
  <si>
    <t>766</t>
  </si>
  <si>
    <t>Konstrukce truhlářské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</si>
  <si>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</si>
  <si>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</si>
  <si>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</si>
  <si>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</si>
  <si>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</si>
  <si>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</si>
  <si>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</si>
  <si>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</si>
  <si>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</si>
  <si>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</si>
  <si>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</si>
  <si>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</si>
  <si>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</si>
  <si>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</si>
  <si>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</si>
  <si>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</si>
  <si>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</si>
  <si>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</si>
  <si>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</si>
  <si>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</si>
  <si>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</si>
  <si>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</si>
  <si>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</si>
  <si>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</si>
  <si>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</si>
  <si>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</si>
  <si>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</si>
  <si>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</si>
  <si>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</si>
  <si>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311231114</t>
  </si>
  <si>
    <t>Zdivo nosné cihelné z CP 29 P15 na MVC 2,5, Nabídka zhotovitele list K2 01 Pol - položka č.37</t>
  </si>
  <si>
    <t>m3</t>
  </si>
  <si>
    <t>POL1_1</t>
  </si>
  <si>
    <t>Včetně pomocného lešení o výšce podlahy do 1,90 m a pro zatížení do 1,5 kPa.</t>
  </si>
  <si>
    <t>POP</t>
  </si>
  <si>
    <t>místnost K2-1-028 : 0,3*0,5*2,1/2+0,4*0,3*2,35*2</t>
  </si>
  <si>
    <t>VV</t>
  </si>
  <si>
    <t>317234410</t>
  </si>
  <si>
    <t>Vyzdívka mezi nosníky cihlami pálenými na MC</t>
  </si>
  <si>
    <t>POL1_</t>
  </si>
  <si>
    <t>nosník I č.160 : 0,16*1,35*0,3</t>
  </si>
  <si>
    <t>nosník I č.200 : 0,2*0,4*1,2</t>
  </si>
  <si>
    <t>317944313</t>
  </si>
  <si>
    <t>Válcované nosníky č.14-22 do připravených otvorů, Nabídka zhotovitele list K1 01 Pol - položka č.44</t>
  </si>
  <si>
    <t>t</t>
  </si>
  <si>
    <t>nosník I č.160 : 2*1,35*17,9*1,08/1000</t>
  </si>
  <si>
    <t>nosník I č.200 : 3*1,2*26,2*1,08/1000</t>
  </si>
  <si>
    <t>346244381</t>
  </si>
  <si>
    <t>Plentování ocelových nosníků výšky do 20 cm</t>
  </si>
  <si>
    <t>m2</t>
  </si>
  <si>
    <t>nosník I č.160 : (0,16*2+0,3)*1,35</t>
  </si>
  <si>
    <t>nosník I č.200 : (0,2*2+0,4)*1,2+0,15*0,2*1,2</t>
  </si>
  <si>
    <t>349231811</t>
  </si>
  <si>
    <t>Přizdívka ostění s ozubem z cihel, kapsy do 15 cm, Nabídka zhotovitele list K2 01 Pol - položka č.48</t>
  </si>
  <si>
    <t>místnost K2-1-028 : (0,8+2,1*2)*0,3</t>
  </si>
  <si>
    <t>611422133</t>
  </si>
  <si>
    <t>Omítka vnitřní kleneb, skořepin, MVC, štuková</t>
  </si>
  <si>
    <t>místnost K2-1-028 : 1*2,1+0,2*1*3</t>
  </si>
  <si>
    <t>612421637</t>
  </si>
  <si>
    <t>Omítka vnitřní zdiva, MVC, štuková, Nabídka zhotovitele list K1 01 Pol - položka č.103</t>
  </si>
  <si>
    <t>místnost K2-1-028 : 2,45*0,4*2+2,45*0,3*2</t>
  </si>
  <si>
    <t>962032231</t>
  </si>
  <si>
    <t>Bourání zdiva z cihel pálených na MVC, Nabídka zhotovitele list K2 01 Pol - položka č.167</t>
  </si>
  <si>
    <t xml:space="preserve">výkres č.A.1.2.b.04 - 1.NP  :  </t>
  </si>
  <si>
    <t>místnost K2-1-028 : 0,3*1*2,55</t>
  </si>
  <si>
    <t>998011002</t>
  </si>
  <si>
    <t>Přesun hmot pro budovy zděné výšky do 12 m, Nabídka zhotovitele list K2 01 Pol - položka č.188</t>
  </si>
  <si>
    <t>POL7_</t>
  </si>
  <si>
    <t xml:space="preserve">Hmotnosti z položek s pořadovými čísly: : </t>
  </si>
  <si>
    <t xml:space="preserve">1,2,3,4,5,6,7,8, : </t>
  </si>
  <si>
    <t>Součet: : 2,97425</t>
  </si>
  <si>
    <t>D-268</t>
  </si>
  <si>
    <t>jednokřídlé dveře svlakové, rozměr prvku: 650/2000mm, smrk, N-106-2B-2, zárubeň, viz kniha dveří, A.1.2.f.02, kniha kování A.1.2.f.07, kniha povrchových úprav prvků A.1.2.f.09</t>
  </si>
  <si>
    <t>ks</t>
  </si>
  <si>
    <t>POL3_7</t>
  </si>
  <si>
    <t xml:space="preserve">DOPOČET ROZDÍLU V CENĚ - VĚTŠÍ PRVEK : </t>
  </si>
  <si>
    <t xml:space="preserve">původní rozměr prvku -  650/2000 mm - původní cena 14.025,- Kč - cena za 1m2 - 10.788,- Kč : </t>
  </si>
  <si>
    <t xml:space="preserve">nový rozměr prvku - 800/200 mm - cena prvku nového rozměru - 1,6*10788= 17.262,- Kč : </t>
  </si>
  <si>
    <t>rozdíl 3.236,- Kč : 1</t>
  </si>
  <si>
    <t>998766103</t>
  </si>
  <si>
    <t>Přesun hmot pro truhlářské konstr., výšky do 24 m, Nabídka zhotovitele list K2 01 Pol - položka č.421</t>
  </si>
  <si>
    <t xml:space="preserve">10, : </t>
  </si>
  <si>
    <t>Součet: : 0,02500</t>
  </si>
  <si>
    <t>979081111</t>
  </si>
  <si>
    <t>Odvoz suti a vybour. hmot na skládku do 1 km, Nabídka zhotovitele list K2 01 Pol - položka č.482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</si>
  <si>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</si>
  <si>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</si>
  <si>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</si>
  <si>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8, : </t>
  </si>
  <si>
    <t>Součet: : 1,37700</t>
  </si>
  <si>
    <t>979081121</t>
  </si>
  <si>
    <t>Příplatek k odvozu za každý další 1 km, Nabídka zhotovitele list K2 01 Pol - položka č.483</t>
  </si>
  <si>
    <t>Součet: : 27,54000</t>
  </si>
  <si>
    <t>979082111</t>
  </si>
  <si>
    <t>Vnitrostaveništní doprava suti do 10 m, Nabídka zhotovitele list K1 01 Pol - položka č.672</t>
  </si>
  <si>
    <t>979082121</t>
  </si>
  <si>
    <t>Příplatek k vnitrost. dopravě suti za dalších 5 m, Nabídka zhotovitele list K1 01 Pol - položka č.673</t>
  </si>
  <si>
    <t>979990001</t>
  </si>
  <si>
    <t>Poplatek za skládku stavební suti, Nabídka zhotovitele list K2 01 Pol - položka č.480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</si>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</sst>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29" xfId="0" applyNumberFormat="1" applyBorder="1" applyAlignment="1"/>
    <xf numFmtId="3" fontId="0" fillId="3" borderId="30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0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1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29" xfId="0" applyNumberFormat="1" applyFont="1" applyBorder="1" applyAlignment="1">
      <alignment vertical="center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1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29" xfId="0" applyNumberFormat="1" applyFont="1" applyBorder="1" applyAlignment="1">
      <alignment horizontal="center" vertical="top" wrapText="1" shrinkToFit="1"/>
    </xf>
    <xf numFmtId="0" fontId="0" fillId="3" borderId="30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29" xfId="0" applyNumberFormat="1" applyFont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172" fontId="19" fillId="0" borderId="29" xfId="0" applyNumberFormat="1" applyFont="1" applyBorder="1" applyAlignment="1">
      <alignment vertical="top" wrapText="1" shrinkToFit="1"/>
    </xf>
    <xf numFmtId="172" fontId="0" fillId="3" borderId="30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4" fontId="0" fillId="3" borderId="30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9" fillId="0" borderId="30" xfId="0" applyNumberFormat="1" applyFont="1" applyBorder="1" applyAlignment="1">
      <alignment horizontal="center"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4" fontId="17" fillId="0" borderId="30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29" xfId="0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9" fillId="0" borderId="29" xfId="0" quotePrefix="1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1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3" customHeight="1" x14ac:dyDescent="0.2">
      <c r="A2" s="4"/>
      <c r="B2" s="104" t="s">
        <v>24</v>
      </c>
      <c r="C2" s="105"/>
      <c r="D2" s="106" t="s">
        <v>49</v>
      </c>
      <c r="E2" s="261" t="s">
        <v>50</v>
      </c>
      <c r="F2" s="262"/>
      <c r="G2" s="262"/>
      <c r="H2" s="262"/>
      <c r="I2" s="262"/>
      <c r="J2" s="263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12189.58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3252.43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87</v>
      </c>
      <c r="B19" s="204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3" t="s">
        <v>88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15442.01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15442.01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15442.01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f ca="1">TODAY()</f>
        <v>42198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15442.01</v>
      </c>
      <c r="H39" s="153"/>
      <c r="I39" s="154">
        <v>15442.01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15442.01</v>
      </c>
      <c r="H40" s="156"/>
      <c r="I40" s="157">
        <v>15442.01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15442.01</v>
      </c>
      <c r="H41" s="159"/>
      <c r="I41" s="160">
        <v>15442.01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15442.01</v>
      </c>
      <c r="H42" s="162">
        <f>SUMIF(A39:A41,"=1",H39:H41)</f>
        <v>0</v>
      </c>
      <c r="I42" s="163">
        <f>SUMIF(A39:A41,"=1",I39:I41)</f>
        <v>15442.01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74</v>
      </c>
      <c r="C49" s="188" t="s">
        <v>75</v>
      </c>
      <c r="D49" s="189"/>
      <c r="E49" s="189"/>
      <c r="F49" s="199" t="s">
        <v>26</v>
      </c>
      <c r="G49" s="190"/>
      <c r="H49" s="190"/>
      <c r="I49" s="190">
        <v>8345.1299999999992</v>
      </c>
      <c r="J49" s="195">
        <f>IF(I55=0,"",I49/I55*100)</f>
        <v>54.041734204290762</v>
      </c>
    </row>
    <row r="50" spans="1:10" ht="25.5" customHeight="1" x14ac:dyDescent="0.2">
      <c r="A50" s="175"/>
      <c r="B50" s="178" t="s">
        <v>76</v>
      </c>
      <c r="C50" s="177" t="s">
        <v>77</v>
      </c>
      <c r="D50" s="179"/>
      <c r="E50" s="179"/>
      <c r="F50" s="200" t="s">
        <v>26</v>
      </c>
      <c r="G50" s="185"/>
      <c r="H50" s="185"/>
      <c r="I50" s="185">
        <v>1809.3</v>
      </c>
      <c r="J50" s="196">
        <f>IF(I55=0,"",I50/I55*100)</f>
        <v>11.716738947844224</v>
      </c>
    </row>
    <row r="51" spans="1:10" ht="25.5" customHeight="1" x14ac:dyDescent="0.2">
      <c r="A51" s="175"/>
      <c r="B51" s="178" t="s">
        <v>78</v>
      </c>
      <c r="C51" s="177" t="s">
        <v>79</v>
      </c>
      <c r="D51" s="179"/>
      <c r="E51" s="179"/>
      <c r="F51" s="200" t="s">
        <v>26</v>
      </c>
      <c r="G51" s="185"/>
      <c r="H51" s="185"/>
      <c r="I51" s="185">
        <v>362.84</v>
      </c>
      <c r="J51" s="196">
        <f>IF(I55=0,"",I51/I55*100)</f>
        <v>2.349694113654893</v>
      </c>
    </row>
    <row r="52" spans="1:10" ht="25.5" customHeight="1" x14ac:dyDescent="0.2">
      <c r="A52" s="175"/>
      <c r="B52" s="178" t="s">
        <v>80</v>
      </c>
      <c r="C52" s="177" t="s">
        <v>81</v>
      </c>
      <c r="D52" s="179"/>
      <c r="E52" s="179"/>
      <c r="F52" s="200" t="s">
        <v>26</v>
      </c>
      <c r="G52" s="185"/>
      <c r="H52" s="185"/>
      <c r="I52" s="185">
        <v>594.11</v>
      </c>
      <c r="J52" s="196">
        <f>IF(I55=0,"",I52/I55*100)</f>
        <v>3.8473618395532707</v>
      </c>
    </row>
    <row r="53" spans="1:10" ht="25.5" customHeight="1" x14ac:dyDescent="0.2">
      <c r="A53" s="175"/>
      <c r="B53" s="178" t="s">
        <v>82</v>
      </c>
      <c r="C53" s="177" t="s">
        <v>83</v>
      </c>
      <c r="D53" s="179"/>
      <c r="E53" s="179"/>
      <c r="F53" s="200" t="s">
        <v>27</v>
      </c>
      <c r="G53" s="185"/>
      <c r="H53" s="185"/>
      <c r="I53" s="185">
        <v>3252.43</v>
      </c>
      <c r="J53" s="196">
        <f>IF(I55=0,"",I53/I55*100)</f>
        <v>21.062219231822798</v>
      </c>
    </row>
    <row r="54" spans="1:10" ht="25.5" customHeight="1" x14ac:dyDescent="0.2">
      <c r="A54" s="175"/>
      <c r="B54" s="191" t="s">
        <v>84</v>
      </c>
      <c r="C54" s="192" t="s">
        <v>85</v>
      </c>
      <c r="D54" s="193"/>
      <c r="E54" s="193"/>
      <c r="F54" s="201" t="s">
        <v>86</v>
      </c>
      <c r="G54" s="194"/>
      <c r="H54" s="194"/>
      <c r="I54" s="194">
        <v>1078.2</v>
      </c>
      <c r="J54" s="197">
        <f>IF(I55=0,"",I54/I55*100)</f>
        <v>6.9822516628340479</v>
      </c>
    </row>
    <row r="55" spans="1:10" ht="25.5" customHeight="1" x14ac:dyDescent="0.2">
      <c r="A55" s="176"/>
      <c r="B55" s="182" t="s">
        <v>1</v>
      </c>
      <c r="C55" s="182"/>
      <c r="D55" s="183"/>
      <c r="E55" s="183"/>
      <c r="F55" s="202"/>
      <c r="G55" s="186"/>
      <c r="H55" s="186"/>
      <c r="I55" s="186">
        <f>SUM(I49:I54)</f>
        <v>15442.01</v>
      </c>
      <c r="J55" s="198">
        <f>SUM(J49:J54)</f>
        <v>99.999999999999986</v>
      </c>
    </row>
    <row r="56" spans="1:10" x14ac:dyDescent="0.2">
      <c r="F56" s="125"/>
      <c r="G56" s="124"/>
      <c r="H56" s="125"/>
      <c r="I56" s="124"/>
      <c r="J56" s="126"/>
    </row>
    <row r="57" spans="1:10" x14ac:dyDescent="0.2">
      <c r="F57" s="125"/>
      <c r="G57" s="124"/>
      <c r="H57" s="125"/>
      <c r="I57" s="124"/>
      <c r="J57" s="126"/>
    </row>
    <row r="58" spans="1:10" x14ac:dyDescent="0.2">
      <c r="F58" s="125"/>
      <c r="G58" s="124"/>
      <c r="H58" s="125"/>
      <c r="I58" s="124"/>
      <c r="J58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1:E51"/>
    <mergeCell ref="C52:E52"/>
    <mergeCell ref="C53:E53"/>
    <mergeCell ref="C54:E54"/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89</v>
      </c>
    </row>
    <row r="2" spans="1:60" ht="24.95" customHeight="1" x14ac:dyDescent="0.2">
      <c r="A2" s="207" t="s">
        <v>8</v>
      </c>
      <c r="B2" s="74" t="s">
        <v>49</v>
      </c>
      <c r="C2" s="210" t="s">
        <v>50</v>
      </c>
      <c r="D2" s="208"/>
      <c r="E2" s="208"/>
      <c r="F2" s="208"/>
      <c r="G2" s="209"/>
      <c r="AE2" t="s">
        <v>90</v>
      </c>
    </row>
    <row r="3" spans="1:60" ht="24.95" customHeight="1" x14ac:dyDescent="0.2">
      <c r="A3" s="207" t="s">
        <v>9</v>
      </c>
      <c r="B3" s="74" t="s">
        <v>45</v>
      </c>
      <c r="C3" s="210" t="s">
        <v>46</v>
      </c>
      <c r="D3" s="208"/>
      <c r="E3" s="208"/>
      <c r="F3" s="208"/>
      <c r="G3" s="209"/>
      <c r="AC3" s="123" t="s">
        <v>90</v>
      </c>
      <c r="AE3" t="s">
        <v>91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92</v>
      </c>
    </row>
    <row r="5" spans="1:60" x14ac:dyDescent="0.2">
      <c r="D5" s="205"/>
    </row>
    <row r="6" spans="1:60" ht="38.25" x14ac:dyDescent="0.2">
      <c r="A6" s="221" t="s">
        <v>93</v>
      </c>
      <c r="B6" s="219" t="s">
        <v>94</v>
      </c>
      <c r="C6" s="219" t="s">
        <v>95</v>
      </c>
      <c r="D6" s="220" t="s">
        <v>96</v>
      </c>
      <c r="E6" s="221" t="s">
        <v>97</v>
      </c>
      <c r="F6" s="216" t="s">
        <v>98</v>
      </c>
      <c r="G6" s="221" t="s">
        <v>31</v>
      </c>
      <c r="H6" s="222" t="s">
        <v>32</v>
      </c>
      <c r="I6" s="222" t="s">
        <v>99</v>
      </c>
      <c r="J6" s="222" t="s">
        <v>33</v>
      </c>
      <c r="K6" s="222" t="s">
        <v>100</v>
      </c>
      <c r="L6" s="222" t="s">
        <v>101</v>
      </c>
      <c r="M6" s="222" t="s">
        <v>102</v>
      </c>
      <c r="N6" s="222" t="s">
        <v>103</v>
      </c>
      <c r="O6" s="222" t="s">
        <v>104</v>
      </c>
      <c r="P6" s="222" t="s">
        <v>105</v>
      </c>
      <c r="Q6" s="222" t="s">
        <v>106</v>
      </c>
      <c r="R6" s="222" t="s">
        <v>107</v>
      </c>
      <c r="S6" s="222" t="s">
        <v>108</v>
      </c>
      <c r="T6" s="222" t="s">
        <v>109</v>
      </c>
      <c r="U6" s="222" t="s">
        <v>110</v>
      </c>
    </row>
    <row r="7" spans="1:60" x14ac:dyDescent="0.2">
      <c r="A7" s="224" t="s">
        <v>111</v>
      </c>
      <c r="B7" s="227" t="s">
        <v>74</v>
      </c>
      <c r="C7" s="228" t="s">
        <v>75</v>
      </c>
      <c r="D7" s="223"/>
      <c r="E7" s="235"/>
      <c r="F7" s="240"/>
      <c r="G7" s="240">
        <f>SUMIF(AE8:AE21,"&lt;&gt;NOR",G8:G21)</f>
        <v>8345.130000000001</v>
      </c>
      <c r="H7" s="240"/>
      <c r="I7" s="240">
        <f>SUM(I8:I21)</f>
        <v>905.86</v>
      </c>
      <c r="J7" s="240"/>
      <c r="K7" s="240">
        <f>SUM(K8:K21)</f>
        <v>7439.27</v>
      </c>
      <c r="L7" s="240"/>
      <c r="M7" s="240">
        <f>SUM(M8:M21)</f>
        <v>10097.6073</v>
      </c>
      <c r="N7" s="240"/>
      <c r="O7" s="240">
        <f>SUM(O8:O21)</f>
        <v>2.68</v>
      </c>
      <c r="P7" s="240"/>
      <c r="Q7" s="240">
        <f>SUM(Q8:Q21)</f>
        <v>0</v>
      </c>
      <c r="R7" s="240"/>
      <c r="S7" s="240"/>
      <c r="T7" s="241"/>
      <c r="U7" s="240">
        <f>SUM(U8:U21)</f>
        <v>3.3100000000000005</v>
      </c>
      <c r="AE7" t="s">
        <v>112</v>
      </c>
    </row>
    <row r="8" spans="1:60" ht="22.5" outlineLevel="1" x14ac:dyDescent="0.2">
      <c r="A8" s="218">
        <v>1</v>
      </c>
      <c r="B8" s="229" t="s">
        <v>113</v>
      </c>
      <c r="C8" s="254" t="s">
        <v>114</v>
      </c>
      <c r="D8" s="231" t="s">
        <v>115</v>
      </c>
      <c r="E8" s="236">
        <v>0.72150000000000003</v>
      </c>
      <c r="F8" s="242">
        <v>3111</v>
      </c>
      <c r="G8" s="242">
        <v>2244.59</v>
      </c>
      <c r="H8" s="242">
        <v>0</v>
      </c>
      <c r="I8" s="242">
        <f>ROUND(E8*H8,2)</f>
        <v>0</v>
      </c>
      <c r="J8" s="242">
        <v>3111</v>
      </c>
      <c r="K8" s="242">
        <f>ROUND(E8*J8,2)</f>
        <v>2244.59</v>
      </c>
      <c r="L8" s="242">
        <v>21</v>
      </c>
      <c r="M8" s="242">
        <f>G8*(1+L8/100)</f>
        <v>2715.9539</v>
      </c>
      <c r="N8" s="242">
        <v>1.9535199999999999</v>
      </c>
      <c r="O8" s="242">
        <f>ROUND(E8*N8,2)</f>
        <v>1.41</v>
      </c>
      <c r="P8" s="242">
        <v>0</v>
      </c>
      <c r="Q8" s="242">
        <f>ROUND(E8*P8,2)</f>
        <v>0</v>
      </c>
      <c r="R8" s="242"/>
      <c r="S8" s="242"/>
      <c r="T8" s="243">
        <v>0</v>
      </c>
      <c r="U8" s="242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116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outlineLevel="1" x14ac:dyDescent="0.2">
      <c r="A9" s="218"/>
      <c r="B9" s="229"/>
      <c r="C9" s="255" t="s">
        <v>117</v>
      </c>
      <c r="D9" s="232"/>
      <c r="E9" s="237"/>
      <c r="F9" s="244"/>
      <c r="G9" s="245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3"/>
      <c r="U9" s="242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118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25" t="str">
        <f>C9</f>
        <v>Včetně pomocného lešení o výšce podlahy do 1,90 m a pro zatížení do 1,5 kPa.</v>
      </c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9"/>
      <c r="C10" s="256" t="s">
        <v>119</v>
      </c>
      <c r="D10" s="233"/>
      <c r="E10" s="238">
        <v>0.72150000000000003</v>
      </c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3"/>
      <c r="U10" s="242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120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>
        <v>2</v>
      </c>
      <c r="B11" s="229" t="s">
        <v>121</v>
      </c>
      <c r="C11" s="254" t="s">
        <v>122</v>
      </c>
      <c r="D11" s="231" t="s">
        <v>115</v>
      </c>
      <c r="E11" s="236">
        <v>0.1608</v>
      </c>
      <c r="F11" s="242">
        <v>4703.3900000000003</v>
      </c>
      <c r="G11" s="242">
        <v>756.31</v>
      </c>
      <c r="H11" s="242">
        <v>2752.28</v>
      </c>
      <c r="I11" s="242">
        <f>ROUND(E11*H11,2)</f>
        <v>442.57</v>
      </c>
      <c r="J11" s="242">
        <v>1951.11</v>
      </c>
      <c r="K11" s="242">
        <f>ROUND(E11*J11,2)</f>
        <v>313.74</v>
      </c>
      <c r="L11" s="242">
        <v>21</v>
      </c>
      <c r="M11" s="242">
        <f>G11*(1+L11/100)</f>
        <v>915.13509999999985</v>
      </c>
      <c r="N11" s="242">
        <v>1.9332</v>
      </c>
      <c r="O11" s="242">
        <f>ROUND(E11*N11,2)</f>
        <v>0.31</v>
      </c>
      <c r="P11" s="242">
        <v>0</v>
      </c>
      <c r="Q11" s="242">
        <f>ROUND(E11*P11,2)</f>
        <v>0</v>
      </c>
      <c r="R11" s="242"/>
      <c r="S11" s="242"/>
      <c r="T11" s="243">
        <v>6.77</v>
      </c>
      <c r="U11" s="242">
        <f>ROUND(E11*T11,2)</f>
        <v>1.0900000000000001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123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/>
      <c r="B12" s="229"/>
      <c r="C12" s="256" t="s">
        <v>124</v>
      </c>
      <c r="D12" s="233"/>
      <c r="E12" s="238">
        <v>6.4799999999999996E-2</v>
      </c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3"/>
      <c r="U12" s="242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120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/>
      <c r="B13" s="229"/>
      <c r="C13" s="256" t="s">
        <v>125</v>
      </c>
      <c r="D13" s="233"/>
      <c r="E13" s="238">
        <v>9.6000000000000002E-2</v>
      </c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3"/>
      <c r="U13" s="242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120</v>
      </c>
      <c r="AF13" s="217">
        <v>0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2.5" outlineLevel="1" x14ac:dyDescent="0.2">
      <c r="A14" s="218">
        <v>3</v>
      </c>
      <c r="B14" s="229" t="s">
        <v>126</v>
      </c>
      <c r="C14" s="254" t="s">
        <v>127</v>
      </c>
      <c r="D14" s="231" t="s">
        <v>128</v>
      </c>
      <c r="E14" s="236">
        <v>0.15406</v>
      </c>
      <c r="F14" s="242">
        <v>21122.5</v>
      </c>
      <c r="G14" s="242">
        <v>3254.13</v>
      </c>
      <c r="H14" s="242">
        <v>0</v>
      </c>
      <c r="I14" s="242">
        <f>ROUND(E14*H14,2)</f>
        <v>0</v>
      </c>
      <c r="J14" s="242">
        <v>21122.5</v>
      </c>
      <c r="K14" s="242">
        <f>ROUND(E14*J14,2)</f>
        <v>3254.13</v>
      </c>
      <c r="L14" s="242">
        <v>21</v>
      </c>
      <c r="M14" s="242">
        <f>G14*(1+L14/100)</f>
        <v>3937.4973</v>
      </c>
      <c r="N14" s="242">
        <v>1.0900000000000001</v>
      </c>
      <c r="O14" s="242">
        <f>ROUND(E14*N14,2)</f>
        <v>0.17</v>
      </c>
      <c r="P14" s="242">
        <v>0</v>
      </c>
      <c r="Q14" s="242">
        <f>ROUND(E14*P14,2)</f>
        <v>0</v>
      </c>
      <c r="R14" s="242"/>
      <c r="S14" s="242"/>
      <c r="T14" s="243">
        <v>0</v>
      </c>
      <c r="U14" s="242">
        <f>ROUND(E14*T14,2)</f>
        <v>0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116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/>
      <c r="B15" s="229"/>
      <c r="C15" s="256" t="s">
        <v>129</v>
      </c>
      <c r="D15" s="233"/>
      <c r="E15" s="238">
        <v>5.2200000000000003E-2</v>
      </c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3"/>
      <c r="U15" s="242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120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/>
      <c r="B16" s="229"/>
      <c r="C16" s="256" t="s">
        <v>130</v>
      </c>
      <c r="D16" s="233"/>
      <c r="E16" s="238">
        <v>0.10187</v>
      </c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3"/>
      <c r="U16" s="242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120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>
        <v>4</v>
      </c>
      <c r="B17" s="229" t="s">
        <v>131</v>
      </c>
      <c r="C17" s="254" t="s">
        <v>132</v>
      </c>
      <c r="D17" s="231" t="s">
        <v>133</v>
      </c>
      <c r="E17" s="236">
        <v>1.833</v>
      </c>
      <c r="F17" s="242">
        <v>605.36</v>
      </c>
      <c r="G17" s="242">
        <v>1109.6199999999999</v>
      </c>
      <c r="H17" s="242">
        <v>252.75</v>
      </c>
      <c r="I17" s="242">
        <f>ROUND(E17*H17,2)</f>
        <v>463.29</v>
      </c>
      <c r="J17" s="242">
        <v>352.61</v>
      </c>
      <c r="K17" s="242">
        <f>ROUND(E17*J17,2)</f>
        <v>646.33000000000004</v>
      </c>
      <c r="L17" s="242">
        <v>21</v>
      </c>
      <c r="M17" s="242">
        <f>G17*(1+L17/100)</f>
        <v>1342.6401999999998</v>
      </c>
      <c r="N17" s="242">
        <v>0.18323999999999999</v>
      </c>
      <c r="O17" s="242">
        <f>ROUND(E17*N17,2)</f>
        <v>0.34</v>
      </c>
      <c r="P17" s="242">
        <v>0</v>
      </c>
      <c r="Q17" s="242">
        <f>ROUND(E17*P17,2)</f>
        <v>0</v>
      </c>
      <c r="R17" s="242"/>
      <c r="S17" s="242"/>
      <c r="T17" s="243">
        <v>1.21</v>
      </c>
      <c r="U17" s="242">
        <f>ROUND(E17*T17,2)</f>
        <v>2.2200000000000002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123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/>
      <c r="B18" s="229"/>
      <c r="C18" s="256" t="s">
        <v>134</v>
      </c>
      <c r="D18" s="233"/>
      <c r="E18" s="238">
        <v>0.83699999999999997</v>
      </c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3"/>
      <c r="U18" s="242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120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/>
      <c r="B19" s="229"/>
      <c r="C19" s="256" t="s">
        <v>135</v>
      </c>
      <c r="D19" s="233"/>
      <c r="E19" s="238">
        <v>0.996</v>
      </c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3"/>
      <c r="U19" s="242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120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1" x14ac:dyDescent="0.2">
      <c r="A20" s="218">
        <v>5</v>
      </c>
      <c r="B20" s="229" t="s">
        <v>136</v>
      </c>
      <c r="C20" s="254" t="s">
        <v>137</v>
      </c>
      <c r="D20" s="231" t="s">
        <v>133</v>
      </c>
      <c r="E20" s="236">
        <v>1.5</v>
      </c>
      <c r="F20" s="242">
        <v>653.65</v>
      </c>
      <c r="G20" s="242">
        <v>980.48</v>
      </c>
      <c r="H20" s="242">
        <v>0</v>
      </c>
      <c r="I20" s="242">
        <f>ROUND(E20*H20,2)</f>
        <v>0</v>
      </c>
      <c r="J20" s="242">
        <v>653.65</v>
      </c>
      <c r="K20" s="242">
        <f>ROUND(E20*J20,2)</f>
        <v>980.48</v>
      </c>
      <c r="L20" s="242">
        <v>21</v>
      </c>
      <c r="M20" s="242">
        <f>G20*(1+L20/100)</f>
        <v>1186.3807999999999</v>
      </c>
      <c r="N20" s="242">
        <v>0.29836000000000001</v>
      </c>
      <c r="O20" s="242">
        <f>ROUND(E20*N20,2)</f>
        <v>0.45</v>
      </c>
      <c r="P20" s="242">
        <v>0</v>
      </c>
      <c r="Q20" s="242">
        <f>ROUND(E20*P20,2)</f>
        <v>0</v>
      </c>
      <c r="R20" s="242"/>
      <c r="S20" s="242"/>
      <c r="T20" s="243">
        <v>0</v>
      </c>
      <c r="U20" s="242">
        <f>ROUND(E20*T20,2)</f>
        <v>0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116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9"/>
      <c r="C21" s="256" t="s">
        <v>138</v>
      </c>
      <c r="D21" s="233"/>
      <c r="E21" s="238">
        <v>1.5</v>
      </c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3"/>
      <c r="U21" s="242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120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x14ac:dyDescent="0.2">
      <c r="A22" s="226" t="s">
        <v>111</v>
      </c>
      <c r="B22" s="230" t="s">
        <v>76</v>
      </c>
      <c r="C22" s="257" t="s">
        <v>77</v>
      </c>
      <c r="D22" s="234"/>
      <c r="E22" s="239"/>
      <c r="F22" s="246"/>
      <c r="G22" s="246">
        <f>SUMIF(AE23:AE26,"&lt;&gt;NOR",G23:G26)</f>
        <v>1809.3000000000002</v>
      </c>
      <c r="H22" s="246"/>
      <c r="I22" s="246">
        <f>SUM(I23:I26)</f>
        <v>208.49</v>
      </c>
      <c r="J22" s="246"/>
      <c r="K22" s="246">
        <f>SUM(K23:K26)</f>
        <v>1600.81</v>
      </c>
      <c r="L22" s="246"/>
      <c r="M22" s="246">
        <f>SUM(M23:M26)</f>
        <v>2189.2529999999997</v>
      </c>
      <c r="N22" s="246"/>
      <c r="O22" s="246">
        <f>SUM(O23:O26)</f>
        <v>0.30000000000000004</v>
      </c>
      <c r="P22" s="246"/>
      <c r="Q22" s="246">
        <f>SUM(Q23:Q26)</f>
        <v>0</v>
      </c>
      <c r="R22" s="246"/>
      <c r="S22" s="246"/>
      <c r="T22" s="247"/>
      <c r="U22" s="246">
        <f>SUM(U23:U26)</f>
        <v>4.8100000000000005</v>
      </c>
      <c r="AE22" t="s">
        <v>112</v>
      </c>
    </row>
    <row r="23" spans="1:60" outlineLevel="1" x14ac:dyDescent="0.2">
      <c r="A23" s="218">
        <v>6</v>
      </c>
      <c r="B23" s="229" t="s">
        <v>139</v>
      </c>
      <c r="C23" s="254" t="s">
        <v>140</v>
      </c>
      <c r="D23" s="231" t="s">
        <v>133</v>
      </c>
      <c r="E23" s="236">
        <v>2.7</v>
      </c>
      <c r="F23" s="242">
        <v>378.56</v>
      </c>
      <c r="G23" s="242">
        <v>1022.11</v>
      </c>
      <c r="H23" s="242">
        <v>77.22</v>
      </c>
      <c r="I23" s="242">
        <f>ROUND(E23*H23,2)</f>
        <v>208.49</v>
      </c>
      <c r="J23" s="242">
        <v>301.33999999999997</v>
      </c>
      <c r="K23" s="242">
        <f>ROUND(E23*J23,2)</f>
        <v>813.62</v>
      </c>
      <c r="L23" s="242">
        <v>21</v>
      </c>
      <c r="M23" s="242">
        <f>G23*(1+L23/100)</f>
        <v>1236.7530999999999</v>
      </c>
      <c r="N23" s="242">
        <v>5.1159999999999997E-2</v>
      </c>
      <c r="O23" s="242">
        <f>ROUND(E23*N23,2)</f>
        <v>0.14000000000000001</v>
      </c>
      <c r="P23" s="242">
        <v>0</v>
      </c>
      <c r="Q23" s="242">
        <f>ROUND(E23*P23,2)</f>
        <v>0</v>
      </c>
      <c r="R23" s="242"/>
      <c r="S23" s="242"/>
      <c r="T23" s="243">
        <v>0.94799999999999995</v>
      </c>
      <c r="U23" s="242">
        <f>ROUND(E23*T23,2)</f>
        <v>2.56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116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/>
      <c r="B24" s="229"/>
      <c r="C24" s="256" t="s">
        <v>141</v>
      </c>
      <c r="D24" s="233"/>
      <c r="E24" s="238">
        <v>2.7</v>
      </c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242"/>
      <c r="S24" s="242"/>
      <c r="T24" s="243"/>
      <c r="U24" s="242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120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22.5" outlineLevel="1" x14ac:dyDescent="0.2">
      <c r="A25" s="218">
        <v>7</v>
      </c>
      <c r="B25" s="229" t="s">
        <v>142</v>
      </c>
      <c r="C25" s="254" t="s">
        <v>143</v>
      </c>
      <c r="D25" s="231" t="s">
        <v>133</v>
      </c>
      <c r="E25" s="236">
        <v>3.43</v>
      </c>
      <c r="F25" s="242">
        <v>229.5</v>
      </c>
      <c r="G25" s="242">
        <v>787.19</v>
      </c>
      <c r="H25" s="242">
        <v>0</v>
      </c>
      <c r="I25" s="242">
        <f>ROUND(E25*H25,2)</f>
        <v>0</v>
      </c>
      <c r="J25" s="242">
        <v>229.5</v>
      </c>
      <c r="K25" s="242">
        <f>ROUND(E25*J25,2)</f>
        <v>787.19</v>
      </c>
      <c r="L25" s="242">
        <v>21</v>
      </c>
      <c r="M25" s="242">
        <f>G25*(1+L25/100)</f>
        <v>952.49990000000003</v>
      </c>
      <c r="N25" s="242">
        <v>4.7660000000000001E-2</v>
      </c>
      <c r="O25" s="242">
        <f>ROUND(E25*N25,2)</f>
        <v>0.16</v>
      </c>
      <c r="P25" s="242">
        <v>0</v>
      </c>
      <c r="Q25" s="242">
        <f>ROUND(E25*P25,2)</f>
        <v>0</v>
      </c>
      <c r="R25" s="242"/>
      <c r="S25" s="242"/>
      <c r="T25" s="243">
        <v>0.65600000000000003</v>
      </c>
      <c r="U25" s="242">
        <f>ROUND(E25*T25,2)</f>
        <v>2.25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116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9"/>
      <c r="C26" s="256" t="s">
        <v>144</v>
      </c>
      <c r="D26" s="233"/>
      <c r="E26" s="238">
        <v>3.43</v>
      </c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  <c r="S26" s="242"/>
      <c r="T26" s="243"/>
      <c r="U26" s="242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120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x14ac:dyDescent="0.2">
      <c r="A27" s="226" t="s">
        <v>111</v>
      </c>
      <c r="B27" s="230" t="s">
        <v>78</v>
      </c>
      <c r="C27" s="257" t="s">
        <v>79</v>
      </c>
      <c r="D27" s="234"/>
      <c r="E27" s="239"/>
      <c r="F27" s="246"/>
      <c r="G27" s="246">
        <f>SUMIF(AE28:AE30,"&lt;&gt;NOR",G28:G30)</f>
        <v>362.84</v>
      </c>
      <c r="H27" s="246"/>
      <c r="I27" s="246">
        <f>SUM(I28:I30)</f>
        <v>0</v>
      </c>
      <c r="J27" s="246"/>
      <c r="K27" s="246">
        <f>SUM(K28:K30)</f>
        <v>362.84</v>
      </c>
      <c r="L27" s="246"/>
      <c r="M27" s="246">
        <f>SUM(M28:M30)</f>
        <v>439.03639999999996</v>
      </c>
      <c r="N27" s="246"/>
      <c r="O27" s="246">
        <f>SUM(O28:O30)</f>
        <v>0</v>
      </c>
      <c r="P27" s="246"/>
      <c r="Q27" s="246">
        <f>SUM(Q28:Q30)</f>
        <v>1.38</v>
      </c>
      <c r="R27" s="246"/>
      <c r="S27" s="246"/>
      <c r="T27" s="247"/>
      <c r="U27" s="246">
        <f>SUM(U28:U30)</f>
        <v>0</v>
      </c>
      <c r="AE27" t="s">
        <v>112</v>
      </c>
    </row>
    <row r="28" spans="1:60" ht="22.5" outlineLevel="1" x14ac:dyDescent="0.2">
      <c r="A28" s="218">
        <v>8</v>
      </c>
      <c r="B28" s="229" t="s">
        <v>145</v>
      </c>
      <c r="C28" s="254" t="s">
        <v>146</v>
      </c>
      <c r="D28" s="231" t="s">
        <v>115</v>
      </c>
      <c r="E28" s="236">
        <v>0.76500000000000001</v>
      </c>
      <c r="F28" s="242">
        <v>474.3</v>
      </c>
      <c r="G28" s="242">
        <v>362.84</v>
      </c>
      <c r="H28" s="242">
        <v>0</v>
      </c>
      <c r="I28" s="242">
        <f>ROUND(E28*H28,2)</f>
        <v>0</v>
      </c>
      <c r="J28" s="242">
        <v>474.3</v>
      </c>
      <c r="K28" s="242">
        <f>ROUND(E28*J28,2)</f>
        <v>362.84</v>
      </c>
      <c r="L28" s="242">
        <v>21</v>
      </c>
      <c r="M28" s="242">
        <f>G28*(1+L28/100)</f>
        <v>439.03639999999996</v>
      </c>
      <c r="N28" s="242">
        <v>1.2800000000000001E-3</v>
      </c>
      <c r="O28" s="242">
        <f>ROUND(E28*N28,2)</f>
        <v>0</v>
      </c>
      <c r="P28" s="242">
        <v>1.8</v>
      </c>
      <c r="Q28" s="242">
        <f>ROUND(E28*P28,2)</f>
        <v>1.38</v>
      </c>
      <c r="R28" s="242"/>
      <c r="S28" s="242"/>
      <c r="T28" s="243">
        <v>0</v>
      </c>
      <c r="U28" s="242">
        <f>ROUND(E28*T28,2)</f>
        <v>0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116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9"/>
      <c r="C29" s="256" t="s">
        <v>147</v>
      </c>
      <c r="D29" s="233"/>
      <c r="E29" s="238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3"/>
      <c r="U29" s="242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120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9"/>
      <c r="C30" s="256" t="s">
        <v>148</v>
      </c>
      <c r="D30" s="233"/>
      <c r="E30" s="238">
        <v>0.76500000000000001</v>
      </c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3"/>
      <c r="U30" s="242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120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x14ac:dyDescent="0.2">
      <c r="A31" s="226" t="s">
        <v>111</v>
      </c>
      <c r="B31" s="230" t="s">
        <v>80</v>
      </c>
      <c r="C31" s="257" t="s">
        <v>81</v>
      </c>
      <c r="D31" s="234"/>
      <c r="E31" s="239"/>
      <c r="F31" s="246"/>
      <c r="G31" s="246">
        <f>SUMIF(AE32:AE35,"&lt;&gt;NOR",G32:G35)</f>
        <v>594.11</v>
      </c>
      <c r="H31" s="246"/>
      <c r="I31" s="246">
        <f>SUM(I32:I35)</f>
        <v>0</v>
      </c>
      <c r="J31" s="246"/>
      <c r="K31" s="246">
        <f>SUM(K32:K35)</f>
        <v>594.11</v>
      </c>
      <c r="L31" s="246"/>
      <c r="M31" s="246">
        <f>SUM(M32:M35)</f>
        <v>718.87310000000002</v>
      </c>
      <c r="N31" s="246"/>
      <c r="O31" s="246">
        <f>SUM(O32:O35)</f>
        <v>0</v>
      </c>
      <c r="P31" s="246"/>
      <c r="Q31" s="246">
        <f>SUM(Q32:Q35)</f>
        <v>0</v>
      </c>
      <c r="R31" s="246"/>
      <c r="S31" s="246"/>
      <c r="T31" s="247"/>
      <c r="U31" s="246">
        <f>SUM(U32:U35)</f>
        <v>0</v>
      </c>
      <c r="AE31" t="s">
        <v>112</v>
      </c>
    </row>
    <row r="32" spans="1:60" ht="22.5" outlineLevel="1" x14ac:dyDescent="0.2">
      <c r="A32" s="218">
        <v>9</v>
      </c>
      <c r="B32" s="229" t="s">
        <v>149</v>
      </c>
      <c r="C32" s="254" t="s">
        <v>150</v>
      </c>
      <c r="D32" s="231" t="s">
        <v>128</v>
      </c>
      <c r="E32" s="236">
        <v>2.9742500000000001</v>
      </c>
      <c r="F32" s="242">
        <v>199.75</v>
      </c>
      <c r="G32" s="242">
        <v>594.11</v>
      </c>
      <c r="H32" s="242">
        <v>0</v>
      </c>
      <c r="I32" s="242">
        <f>ROUND(E32*H32,2)</f>
        <v>0</v>
      </c>
      <c r="J32" s="242">
        <v>199.75</v>
      </c>
      <c r="K32" s="242">
        <f>ROUND(E32*J32,2)</f>
        <v>594.11</v>
      </c>
      <c r="L32" s="242">
        <v>21</v>
      </c>
      <c r="M32" s="242">
        <f>G32*(1+L32/100)</f>
        <v>718.87310000000002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2"/>
      <c r="S32" s="242"/>
      <c r="T32" s="243">
        <v>0</v>
      </c>
      <c r="U32" s="242">
        <f>ROUND(E32*T32,2)</f>
        <v>0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151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9"/>
      <c r="C33" s="256" t="s">
        <v>152</v>
      </c>
      <c r="D33" s="233"/>
      <c r="E33" s="238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3"/>
      <c r="U33" s="242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120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9"/>
      <c r="C34" s="256" t="s">
        <v>153</v>
      </c>
      <c r="D34" s="233"/>
      <c r="E34" s="238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3"/>
      <c r="U34" s="242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120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/>
      <c r="B35" s="229"/>
      <c r="C35" s="256" t="s">
        <v>154</v>
      </c>
      <c r="D35" s="233"/>
      <c r="E35" s="238">
        <v>2.9742500000000001</v>
      </c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3"/>
      <c r="U35" s="242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120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x14ac:dyDescent="0.2">
      <c r="A36" s="226" t="s">
        <v>111</v>
      </c>
      <c r="B36" s="230" t="s">
        <v>82</v>
      </c>
      <c r="C36" s="257" t="s">
        <v>83</v>
      </c>
      <c r="D36" s="234"/>
      <c r="E36" s="239"/>
      <c r="F36" s="246"/>
      <c r="G36" s="246">
        <f>SUMIF(AE37:AE45,"&lt;&gt;NOR",G37:G45)</f>
        <v>3252.43</v>
      </c>
      <c r="H36" s="246"/>
      <c r="I36" s="246">
        <f>SUM(I37:I45)</f>
        <v>3236</v>
      </c>
      <c r="J36" s="246"/>
      <c r="K36" s="246">
        <f>SUM(K37:K45)</f>
        <v>16.43</v>
      </c>
      <c r="L36" s="246"/>
      <c r="M36" s="246">
        <f>SUM(M37:M45)</f>
        <v>3935.4402999999998</v>
      </c>
      <c r="N36" s="246"/>
      <c r="O36" s="246">
        <f>SUM(O37:O45)</f>
        <v>0.03</v>
      </c>
      <c r="P36" s="246"/>
      <c r="Q36" s="246">
        <f>SUM(Q37:Q45)</f>
        <v>0</v>
      </c>
      <c r="R36" s="246"/>
      <c r="S36" s="246"/>
      <c r="T36" s="247"/>
      <c r="U36" s="246">
        <f>SUM(U37:U45)</f>
        <v>0</v>
      </c>
      <c r="AE36" t="s">
        <v>112</v>
      </c>
    </row>
    <row r="37" spans="1:60" ht="45" outlineLevel="1" x14ac:dyDescent="0.2">
      <c r="A37" s="218">
        <v>10</v>
      </c>
      <c r="B37" s="229" t="s">
        <v>155</v>
      </c>
      <c r="C37" s="254" t="s">
        <v>156</v>
      </c>
      <c r="D37" s="231" t="s">
        <v>157</v>
      </c>
      <c r="E37" s="236">
        <v>1</v>
      </c>
      <c r="F37" s="242">
        <v>3236</v>
      </c>
      <c r="G37" s="242">
        <v>3236</v>
      </c>
      <c r="H37" s="242">
        <v>3236</v>
      </c>
      <c r="I37" s="242">
        <f>ROUND(E37*H37,2)</f>
        <v>3236</v>
      </c>
      <c r="J37" s="242">
        <v>0</v>
      </c>
      <c r="K37" s="242">
        <f>ROUND(E37*J37,2)</f>
        <v>0</v>
      </c>
      <c r="L37" s="242">
        <v>21</v>
      </c>
      <c r="M37" s="242">
        <f>G37*(1+L37/100)</f>
        <v>3915.56</v>
      </c>
      <c r="N37" s="242">
        <v>2.5000000000000001E-2</v>
      </c>
      <c r="O37" s="242">
        <f>ROUND(E37*N37,2)</f>
        <v>0.03</v>
      </c>
      <c r="P37" s="242">
        <v>0</v>
      </c>
      <c r="Q37" s="242">
        <f>ROUND(E37*P37,2)</f>
        <v>0</v>
      </c>
      <c r="R37" s="242"/>
      <c r="S37" s="242"/>
      <c r="T37" s="243">
        <v>0</v>
      </c>
      <c r="U37" s="242">
        <f>ROUND(E37*T37,2)</f>
        <v>0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158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/>
      <c r="B38" s="229"/>
      <c r="C38" s="256" t="s">
        <v>159</v>
      </c>
      <c r="D38" s="233"/>
      <c r="E38" s="238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3"/>
      <c r="U38" s="242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120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22.5" outlineLevel="1" x14ac:dyDescent="0.2">
      <c r="A39" s="218"/>
      <c r="B39" s="229"/>
      <c r="C39" s="256" t="s">
        <v>160</v>
      </c>
      <c r="D39" s="233"/>
      <c r="E39" s="238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3"/>
      <c r="U39" s="242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120</v>
      </c>
      <c r="AF39" s="217">
        <v>0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2.5" outlineLevel="1" x14ac:dyDescent="0.2">
      <c r="A40" s="218"/>
      <c r="B40" s="229"/>
      <c r="C40" s="256" t="s">
        <v>161</v>
      </c>
      <c r="D40" s="233"/>
      <c r="E40" s="238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3"/>
      <c r="U40" s="242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120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9"/>
      <c r="C41" s="256" t="s">
        <v>162</v>
      </c>
      <c r="D41" s="233"/>
      <c r="E41" s="238">
        <v>1</v>
      </c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3"/>
      <c r="U41" s="242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120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22.5" outlineLevel="1" x14ac:dyDescent="0.2">
      <c r="A42" s="218">
        <v>11</v>
      </c>
      <c r="B42" s="229" t="s">
        <v>163</v>
      </c>
      <c r="C42" s="254" t="s">
        <v>164</v>
      </c>
      <c r="D42" s="231" t="s">
        <v>128</v>
      </c>
      <c r="E42" s="236">
        <v>2.5000000000000001E-2</v>
      </c>
      <c r="F42" s="242">
        <v>657.05</v>
      </c>
      <c r="G42" s="242">
        <v>16.43</v>
      </c>
      <c r="H42" s="242">
        <v>0</v>
      </c>
      <c r="I42" s="242">
        <f>ROUND(E42*H42,2)</f>
        <v>0</v>
      </c>
      <c r="J42" s="242">
        <v>657.05</v>
      </c>
      <c r="K42" s="242">
        <f>ROUND(E42*J42,2)</f>
        <v>16.43</v>
      </c>
      <c r="L42" s="242">
        <v>21</v>
      </c>
      <c r="M42" s="242">
        <f>G42*(1+L42/100)</f>
        <v>19.880299999999998</v>
      </c>
      <c r="N42" s="242">
        <v>0</v>
      </c>
      <c r="O42" s="242">
        <f>ROUND(E42*N42,2)</f>
        <v>0</v>
      </c>
      <c r="P42" s="242">
        <v>0</v>
      </c>
      <c r="Q42" s="242">
        <f>ROUND(E42*P42,2)</f>
        <v>0</v>
      </c>
      <c r="R42" s="242"/>
      <c r="S42" s="242"/>
      <c r="T42" s="243">
        <v>0</v>
      </c>
      <c r="U42" s="242">
        <f>ROUND(E42*T42,2)</f>
        <v>0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151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/>
      <c r="B43" s="229"/>
      <c r="C43" s="256" t="s">
        <v>152</v>
      </c>
      <c r="D43" s="233"/>
      <c r="E43" s="238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3"/>
      <c r="U43" s="242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120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/>
      <c r="B44" s="229"/>
      <c r="C44" s="256" t="s">
        <v>165</v>
      </c>
      <c r="D44" s="233"/>
      <c r="E44" s="238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242"/>
      <c r="S44" s="242"/>
      <c r="T44" s="243"/>
      <c r="U44" s="242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120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9"/>
      <c r="C45" s="256" t="s">
        <v>166</v>
      </c>
      <c r="D45" s="233"/>
      <c r="E45" s="238">
        <v>2.5000000000000001E-2</v>
      </c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3"/>
      <c r="U45" s="242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120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x14ac:dyDescent="0.2">
      <c r="A46" s="226" t="s">
        <v>111</v>
      </c>
      <c r="B46" s="230" t="s">
        <v>84</v>
      </c>
      <c r="C46" s="257" t="s">
        <v>85</v>
      </c>
      <c r="D46" s="234"/>
      <c r="E46" s="239"/>
      <c r="F46" s="246"/>
      <c r="G46" s="246">
        <f>SUMIF(AE47:AE67,"&lt;&gt;NOR",G47:G67)</f>
        <v>1078.1999999999998</v>
      </c>
      <c r="H46" s="246"/>
      <c r="I46" s="246">
        <f>SUM(I47:I67)</f>
        <v>0</v>
      </c>
      <c r="J46" s="246"/>
      <c r="K46" s="246">
        <f>SUM(K47:K67)</f>
        <v>1078.1999999999998</v>
      </c>
      <c r="L46" s="246"/>
      <c r="M46" s="246">
        <f>SUM(M47:M67)</f>
        <v>1304.6220000000001</v>
      </c>
      <c r="N46" s="246"/>
      <c r="O46" s="246">
        <f>SUM(O47:O67)</f>
        <v>0</v>
      </c>
      <c r="P46" s="246"/>
      <c r="Q46" s="246">
        <f>SUM(Q47:Q67)</f>
        <v>0</v>
      </c>
      <c r="R46" s="246"/>
      <c r="S46" s="246"/>
      <c r="T46" s="247"/>
      <c r="U46" s="246">
        <f>SUM(U47:U67)</f>
        <v>0</v>
      </c>
      <c r="AE46" t="s">
        <v>112</v>
      </c>
    </row>
    <row r="47" spans="1:60" ht="22.5" outlineLevel="1" x14ac:dyDescent="0.2">
      <c r="A47" s="218">
        <v>12</v>
      </c>
      <c r="B47" s="229" t="s">
        <v>167</v>
      </c>
      <c r="C47" s="254" t="s">
        <v>168</v>
      </c>
      <c r="D47" s="231" t="s">
        <v>128</v>
      </c>
      <c r="E47" s="236">
        <v>1.377</v>
      </c>
      <c r="F47" s="242">
        <v>180</v>
      </c>
      <c r="G47" s="242">
        <v>247.86</v>
      </c>
      <c r="H47" s="242">
        <v>0</v>
      </c>
      <c r="I47" s="242">
        <f>ROUND(E47*H47,2)</f>
        <v>0</v>
      </c>
      <c r="J47" s="242">
        <v>180</v>
      </c>
      <c r="K47" s="242">
        <f>ROUND(E47*J47,2)</f>
        <v>247.86</v>
      </c>
      <c r="L47" s="242">
        <v>21</v>
      </c>
      <c r="M47" s="242">
        <f>G47*(1+L47/100)</f>
        <v>299.91059999999999</v>
      </c>
      <c r="N47" s="242">
        <v>0</v>
      </c>
      <c r="O47" s="242">
        <f>ROUND(E47*N47,2)</f>
        <v>0</v>
      </c>
      <c r="P47" s="242">
        <v>0</v>
      </c>
      <c r="Q47" s="242">
        <f>ROUND(E47*P47,2)</f>
        <v>0</v>
      </c>
      <c r="R47" s="242"/>
      <c r="S47" s="242"/>
      <c r="T47" s="243">
        <v>0</v>
      </c>
      <c r="U47" s="242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169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/>
      <c r="B48" s="229"/>
      <c r="C48" s="255" t="s">
        <v>170</v>
      </c>
      <c r="D48" s="232"/>
      <c r="E48" s="237"/>
      <c r="F48" s="244"/>
      <c r="G48" s="245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3"/>
      <c r="U48" s="242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118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25" t="str">
        <f>C48</f>
        <v>Včetně naložení na dopravní prostředek a složení na skládku, bez poplatku za skládku.</v>
      </c>
      <c r="BB48" s="217"/>
      <c r="BC48" s="217"/>
      <c r="BD48" s="217"/>
      <c r="BE48" s="217"/>
      <c r="BF48" s="217"/>
      <c r="BG48" s="217"/>
      <c r="BH48" s="217"/>
    </row>
    <row r="49" spans="1:60" ht="22.5" outlineLevel="1" x14ac:dyDescent="0.2">
      <c r="A49" s="218"/>
      <c r="B49" s="229"/>
      <c r="C49" s="256" t="s">
        <v>171</v>
      </c>
      <c r="D49" s="233"/>
      <c r="E49" s="238"/>
      <c r="F49" s="242"/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3"/>
      <c r="U49" s="242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120</v>
      </c>
      <c r="AF49" s="217">
        <v>0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/>
      <c r="B50" s="229"/>
      <c r="C50" s="256" t="s">
        <v>172</v>
      </c>
      <c r="D50" s="233"/>
      <c r="E50" s="238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3"/>
      <c r="U50" s="242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120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18"/>
      <c r="B51" s="229"/>
      <c r="C51" s="256" t="s">
        <v>173</v>
      </c>
      <c r="D51" s="233"/>
      <c r="E51" s="238">
        <v>1.377</v>
      </c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  <c r="S51" s="242"/>
      <c r="T51" s="243"/>
      <c r="U51" s="242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120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ht="22.5" outlineLevel="1" x14ac:dyDescent="0.2">
      <c r="A52" s="218">
        <v>13</v>
      </c>
      <c r="B52" s="229" t="s">
        <v>174</v>
      </c>
      <c r="C52" s="254" t="s">
        <v>175</v>
      </c>
      <c r="D52" s="231" t="s">
        <v>128</v>
      </c>
      <c r="E52" s="236">
        <v>27.54</v>
      </c>
      <c r="F52" s="242">
        <v>12</v>
      </c>
      <c r="G52" s="242">
        <v>330.48</v>
      </c>
      <c r="H52" s="242">
        <v>0</v>
      </c>
      <c r="I52" s="242">
        <f>ROUND(E52*H52,2)</f>
        <v>0</v>
      </c>
      <c r="J52" s="242">
        <v>12</v>
      </c>
      <c r="K52" s="242">
        <f>ROUND(E52*J52,2)</f>
        <v>330.48</v>
      </c>
      <c r="L52" s="242">
        <v>21</v>
      </c>
      <c r="M52" s="242">
        <f>G52*(1+L52/100)</f>
        <v>399.88080000000002</v>
      </c>
      <c r="N52" s="242">
        <v>0</v>
      </c>
      <c r="O52" s="242">
        <f>ROUND(E52*N52,2)</f>
        <v>0</v>
      </c>
      <c r="P52" s="242">
        <v>0</v>
      </c>
      <c r="Q52" s="242">
        <f>ROUND(E52*P52,2)</f>
        <v>0</v>
      </c>
      <c r="R52" s="242"/>
      <c r="S52" s="242"/>
      <c r="T52" s="243">
        <v>0</v>
      </c>
      <c r="U52" s="242">
        <f>ROUND(E52*T52,2)</f>
        <v>0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169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2.5" outlineLevel="1" x14ac:dyDescent="0.2">
      <c r="A53" s="218"/>
      <c r="B53" s="229"/>
      <c r="C53" s="256" t="s">
        <v>171</v>
      </c>
      <c r="D53" s="233"/>
      <c r="E53" s="238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2"/>
      <c r="S53" s="242"/>
      <c r="T53" s="243"/>
      <c r="U53" s="242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120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9"/>
      <c r="C54" s="256" t="s">
        <v>172</v>
      </c>
      <c r="D54" s="233"/>
      <c r="E54" s="238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2"/>
      <c r="S54" s="242"/>
      <c r="T54" s="243"/>
      <c r="U54" s="242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120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/>
      <c r="B55" s="229"/>
      <c r="C55" s="256" t="s">
        <v>176</v>
      </c>
      <c r="D55" s="233"/>
      <c r="E55" s="238">
        <v>27.54</v>
      </c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3"/>
      <c r="U55" s="242"/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120</v>
      </c>
      <c r="AF55" s="217">
        <v>0</v>
      </c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2.5" outlineLevel="1" x14ac:dyDescent="0.2">
      <c r="A56" s="218">
        <v>14</v>
      </c>
      <c r="B56" s="229" t="s">
        <v>177</v>
      </c>
      <c r="C56" s="254" t="s">
        <v>178</v>
      </c>
      <c r="D56" s="231" t="s">
        <v>128</v>
      </c>
      <c r="E56" s="236">
        <v>1.377</v>
      </c>
      <c r="F56" s="242">
        <v>145</v>
      </c>
      <c r="G56" s="242">
        <v>199.67</v>
      </c>
      <c r="H56" s="242">
        <v>0</v>
      </c>
      <c r="I56" s="242">
        <f>ROUND(E56*H56,2)</f>
        <v>0</v>
      </c>
      <c r="J56" s="242">
        <v>145</v>
      </c>
      <c r="K56" s="242">
        <f>ROUND(E56*J56,2)</f>
        <v>199.67</v>
      </c>
      <c r="L56" s="242">
        <v>21</v>
      </c>
      <c r="M56" s="242">
        <f>G56*(1+L56/100)</f>
        <v>241.60069999999999</v>
      </c>
      <c r="N56" s="242">
        <v>0</v>
      </c>
      <c r="O56" s="242">
        <f>ROUND(E56*N56,2)</f>
        <v>0</v>
      </c>
      <c r="P56" s="242">
        <v>0</v>
      </c>
      <c r="Q56" s="242">
        <f>ROUND(E56*P56,2)</f>
        <v>0</v>
      </c>
      <c r="R56" s="242"/>
      <c r="S56" s="242"/>
      <c r="T56" s="243">
        <v>0</v>
      </c>
      <c r="U56" s="242">
        <f>ROUND(E56*T56,2)</f>
        <v>0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169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ht="22.5" outlineLevel="1" x14ac:dyDescent="0.2">
      <c r="A57" s="218"/>
      <c r="B57" s="229"/>
      <c r="C57" s="256" t="s">
        <v>171</v>
      </c>
      <c r="D57" s="233"/>
      <c r="E57" s="238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3"/>
      <c r="U57" s="242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120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/>
      <c r="B58" s="229"/>
      <c r="C58" s="256" t="s">
        <v>172</v>
      </c>
      <c r="D58" s="233"/>
      <c r="E58" s="238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3"/>
      <c r="U58" s="242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120</v>
      </c>
      <c r="AF58" s="217">
        <v>0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/>
      <c r="B59" s="229"/>
      <c r="C59" s="256" t="s">
        <v>173</v>
      </c>
      <c r="D59" s="233"/>
      <c r="E59" s="238">
        <v>1.377</v>
      </c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2"/>
      <c r="S59" s="242"/>
      <c r="T59" s="243"/>
      <c r="U59" s="242"/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120</v>
      </c>
      <c r="AF59" s="217">
        <v>0</v>
      </c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22.5" outlineLevel="1" x14ac:dyDescent="0.2">
      <c r="A60" s="218">
        <v>15</v>
      </c>
      <c r="B60" s="229" t="s">
        <v>179</v>
      </c>
      <c r="C60" s="254" t="s">
        <v>180</v>
      </c>
      <c r="D60" s="231" t="s">
        <v>128</v>
      </c>
      <c r="E60" s="236">
        <v>1.377</v>
      </c>
      <c r="F60" s="242">
        <v>18</v>
      </c>
      <c r="G60" s="242">
        <v>24.79</v>
      </c>
      <c r="H60" s="242">
        <v>0</v>
      </c>
      <c r="I60" s="242">
        <f>ROUND(E60*H60,2)</f>
        <v>0</v>
      </c>
      <c r="J60" s="242">
        <v>18</v>
      </c>
      <c r="K60" s="242">
        <f>ROUND(E60*J60,2)</f>
        <v>24.79</v>
      </c>
      <c r="L60" s="242">
        <v>21</v>
      </c>
      <c r="M60" s="242">
        <f>G60*(1+L60/100)</f>
        <v>29.995899999999999</v>
      </c>
      <c r="N60" s="242">
        <v>0</v>
      </c>
      <c r="O60" s="242">
        <f>ROUND(E60*N60,2)</f>
        <v>0</v>
      </c>
      <c r="P60" s="242">
        <v>0</v>
      </c>
      <c r="Q60" s="242">
        <f>ROUND(E60*P60,2)</f>
        <v>0</v>
      </c>
      <c r="R60" s="242"/>
      <c r="S60" s="242"/>
      <c r="T60" s="243">
        <v>0</v>
      </c>
      <c r="U60" s="242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169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ht="22.5" outlineLevel="1" x14ac:dyDescent="0.2">
      <c r="A61" s="218"/>
      <c r="B61" s="229"/>
      <c r="C61" s="256" t="s">
        <v>171</v>
      </c>
      <c r="D61" s="233"/>
      <c r="E61" s="238"/>
      <c r="F61" s="242"/>
      <c r="G61" s="242"/>
      <c r="H61" s="242"/>
      <c r="I61" s="242"/>
      <c r="J61" s="242"/>
      <c r="K61" s="242"/>
      <c r="L61" s="242"/>
      <c r="M61" s="242"/>
      <c r="N61" s="242"/>
      <c r="O61" s="242"/>
      <c r="P61" s="242"/>
      <c r="Q61" s="242"/>
      <c r="R61" s="242"/>
      <c r="S61" s="242"/>
      <c r="T61" s="243"/>
      <c r="U61" s="242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120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/>
      <c r="B62" s="229"/>
      <c r="C62" s="256" t="s">
        <v>172</v>
      </c>
      <c r="D62" s="233"/>
      <c r="E62" s="238"/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42"/>
      <c r="S62" s="242"/>
      <c r="T62" s="243"/>
      <c r="U62" s="242"/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120</v>
      </c>
      <c r="AF62" s="217">
        <v>0</v>
      </c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/>
      <c r="B63" s="229"/>
      <c r="C63" s="256" t="s">
        <v>173</v>
      </c>
      <c r="D63" s="233"/>
      <c r="E63" s="238">
        <v>1.377</v>
      </c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242"/>
      <c r="S63" s="242"/>
      <c r="T63" s="243"/>
      <c r="U63" s="242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120</v>
      </c>
      <c r="AF63" s="217">
        <v>0</v>
      </c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ht="22.5" outlineLevel="1" x14ac:dyDescent="0.2">
      <c r="A64" s="218">
        <v>16</v>
      </c>
      <c r="B64" s="229" t="s">
        <v>181</v>
      </c>
      <c r="C64" s="254" t="s">
        <v>182</v>
      </c>
      <c r="D64" s="231" t="s">
        <v>128</v>
      </c>
      <c r="E64" s="236">
        <v>1.377</v>
      </c>
      <c r="F64" s="242">
        <v>200</v>
      </c>
      <c r="G64" s="242">
        <v>275.39999999999998</v>
      </c>
      <c r="H64" s="242">
        <v>0</v>
      </c>
      <c r="I64" s="242">
        <f>ROUND(E64*H64,2)</f>
        <v>0</v>
      </c>
      <c r="J64" s="242">
        <v>200</v>
      </c>
      <c r="K64" s="242">
        <f>ROUND(E64*J64,2)</f>
        <v>275.39999999999998</v>
      </c>
      <c r="L64" s="242">
        <v>21</v>
      </c>
      <c r="M64" s="242">
        <f>G64*(1+L64/100)</f>
        <v>333.23399999999998</v>
      </c>
      <c r="N64" s="242">
        <v>0</v>
      </c>
      <c r="O64" s="242">
        <f>ROUND(E64*N64,2)</f>
        <v>0</v>
      </c>
      <c r="P64" s="242">
        <v>0</v>
      </c>
      <c r="Q64" s="242">
        <f>ROUND(E64*P64,2)</f>
        <v>0</v>
      </c>
      <c r="R64" s="242"/>
      <c r="S64" s="242"/>
      <c r="T64" s="243">
        <v>0</v>
      </c>
      <c r="U64" s="242">
        <f>ROUND(E64*T64,2)</f>
        <v>0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169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ht="22.5" outlineLevel="1" x14ac:dyDescent="0.2">
      <c r="A65" s="218"/>
      <c r="B65" s="229"/>
      <c r="C65" s="256" t="s">
        <v>171</v>
      </c>
      <c r="D65" s="233"/>
      <c r="E65" s="238"/>
      <c r="F65" s="242"/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2"/>
      <c r="R65" s="242"/>
      <c r="S65" s="242"/>
      <c r="T65" s="243"/>
      <c r="U65" s="242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120</v>
      </c>
      <c r="AF65" s="217">
        <v>0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18"/>
      <c r="B66" s="229"/>
      <c r="C66" s="256" t="s">
        <v>172</v>
      </c>
      <c r="D66" s="233"/>
      <c r="E66" s="238"/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242"/>
      <c r="S66" s="242"/>
      <c r="T66" s="243"/>
      <c r="U66" s="242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120</v>
      </c>
      <c r="AF66" s="217">
        <v>0</v>
      </c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48"/>
      <c r="B67" s="249"/>
      <c r="C67" s="258" t="s">
        <v>173</v>
      </c>
      <c r="D67" s="250"/>
      <c r="E67" s="251">
        <v>1.377</v>
      </c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52"/>
      <c r="S67" s="252"/>
      <c r="T67" s="253"/>
      <c r="U67" s="252"/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120</v>
      </c>
      <c r="AF67" s="217">
        <v>0</v>
      </c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x14ac:dyDescent="0.2">
      <c r="A68" s="6"/>
      <c r="B68" s="7" t="s">
        <v>183</v>
      </c>
      <c r="C68" s="259" t="s">
        <v>183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v>15</v>
      </c>
      <c r="AD68">
        <v>21</v>
      </c>
    </row>
    <row r="69" spans="1:60" x14ac:dyDescent="0.2">
      <c r="C69" s="260"/>
      <c r="D69" s="205"/>
      <c r="AE69" t="s">
        <v>184</v>
      </c>
    </row>
    <row r="70" spans="1:60" x14ac:dyDescent="0.2">
      <c r="D70" s="205"/>
    </row>
    <row r="71" spans="1:60" x14ac:dyDescent="0.2">
      <c r="D71" s="205"/>
    </row>
    <row r="72" spans="1:60" x14ac:dyDescent="0.2">
      <c r="D72" s="205"/>
    </row>
    <row r="73" spans="1:60" x14ac:dyDescent="0.2">
      <c r="D73" s="205"/>
    </row>
    <row r="74" spans="1:60" x14ac:dyDescent="0.2">
      <c r="D74" s="205"/>
    </row>
    <row r="75" spans="1:60" x14ac:dyDescent="0.2">
      <c r="D75" s="205"/>
    </row>
    <row r="76" spans="1:60" x14ac:dyDescent="0.2">
      <c r="D76" s="205"/>
    </row>
    <row r="77" spans="1:60" x14ac:dyDescent="0.2">
      <c r="D77" s="205"/>
    </row>
    <row r="78" spans="1:60" x14ac:dyDescent="0.2">
      <c r="D78" s="205"/>
    </row>
    <row r="79" spans="1:60" x14ac:dyDescent="0.2">
      <c r="D79" s="205"/>
    </row>
    <row r="80" spans="1:60" x14ac:dyDescent="0.2">
      <c r="D80" s="205"/>
    </row>
    <row r="81" spans="4:4" x14ac:dyDescent="0.2">
      <c r="D81" s="205"/>
    </row>
    <row r="82" spans="4:4" x14ac:dyDescent="0.2">
      <c r="D82" s="205"/>
    </row>
    <row r="83" spans="4:4" x14ac:dyDescent="0.2">
      <c r="D83" s="205"/>
    </row>
    <row r="84" spans="4:4" x14ac:dyDescent="0.2">
      <c r="D84" s="205"/>
    </row>
    <row r="85" spans="4:4" x14ac:dyDescent="0.2">
      <c r="D85" s="205"/>
    </row>
    <row r="86" spans="4:4" x14ac:dyDescent="0.2">
      <c r="D86" s="205"/>
    </row>
    <row r="87" spans="4:4" x14ac:dyDescent="0.2">
      <c r="D87" s="205"/>
    </row>
    <row r="88" spans="4:4" x14ac:dyDescent="0.2">
      <c r="D88" s="205"/>
    </row>
    <row r="89" spans="4:4" x14ac:dyDescent="0.2">
      <c r="D89" s="205"/>
    </row>
    <row r="90" spans="4:4" x14ac:dyDescent="0.2">
      <c r="D90" s="205"/>
    </row>
    <row r="91" spans="4:4" x14ac:dyDescent="0.2">
      <c r="D91" s="205"/>
    </row>
    <row r="92" spans="4:4" x14ac:dyDescent="0.2">
      <c r="D92" s="205"/>
    </row>
    <row r="93" spans="4:4" x14ac:dyDescent="0.2">
      <c r="D93" s="205"/>
    </row>
    <row r="94" spans="4:4" x14ac:dyDescent="0.2">
      <c r="D94" s="205"/>
    </row>
    <row r="95" spans="4:4" x14ac:dyDescent="0.2">
      <c r="D95" s="205"/>
    </row>
    <row r="96" spans="4:4" x14ac:dyDescent="0.2">
      <c r="D96" s="205"/>
    </row>
    <row r="97" spans="4:4" x14ac:dyDescent="0.2">
      <c r="D97" s="205"/>
    </row>
    <row r="98" spans="4:4" x14ac:dyDescent="0.2">
      <c r="D98" s="205"/>
    </row>
    <row r="99" spans="4:4" x14ac:dyDescent="0.2">
      <c r="D99" s="205"/>
    </row>
    <row r="100" spans="4:4" x14ac:dyDescent="0.2">
      <c r="D100" s="205"/>
    </row>
    <row r="101" spans="4:4" x14ac:dyDescent="0.2">
      <c r="D101" s="205"/>
    </row>
    <row r="102" spans="4:4" x14ac:dyDescent="0.2">
      <c r="D102" s="205"/>
    </row>
    <row r="103" spans="4:4" x14ac:dyDescent="0.2">
      <c r="D103" s="205"/>
    </row>
    <row r="104" spans="4:4" x14ac:dyDescent="0.2">
      <c r="D104" s="205"/>
    </row>
    <row r="105" spans="4:4" x14ac:dyDescent="0.2">
      <c r="D105" s="205"/>
    </row>
    <row r="106" spans="4:4" x14ac:dyDescent="0.2">
      <c r="D106" s="205"/>
    </row>
    <row r="107" spans="4:4" x14ac:dyDescent="0.2">
      <c r="D107" s="205"/>
    </row>
    <row r="108" spans="4:4" x14ac:dyDescent="0.2">
      <c r="D108" s="205"/>
    </row>
    <row r="109" spans="4:4" x14ac:dyDescent="0.2">
      <c r="D109" s="205"/>
    </row>
    <row r="110" spans="4:4" x14ac:dyDescent="0.2">
      <c r="D110" s="205"/>
    </row>
    <row r="111" spans="4:4" x14ac:dyDescent="0.2">
      <c r="D111" s="205"/>
    </row>
    <row r="112" spans="4:4" x14ac:dyDescent="0.2">
      <c r="D112" s="205"/>
    </row>
    <row r="113" spans="4:4" x14ac:dyDescent="0.2">
      <c r="D113" s="205"/>
    </row>
    <row r="114" spans="4:4" x14ac:dyDescent="0.2">
      <c r="D114" s="205"/>
    </row>
    <row r="115" spans="4:4" x14ac:dyDescent="0.2">
      <c r="D115" s="205"/>
    </row>
    <row r="116" spans="4:4" x14ac:dyDescent="0.2">
      <c r="D116" s="205"/>
    </row>
    <row r="117" spans="4:4" x14ac:dyDescent="0.2">
      <c r="D117" s="205"/>
    </row>
    <row r="118" spans="4:4" x14ac:dyDescent="0.2">
      <c r="D118" s="205"/>
    </row>
    <row r="119" spans="4:4" x14ac:dyDescent="0.2">
      <c r="D119" s="205"/>
    </row>
    <row r="120" spans="4:4" x14ac:dyDescent="0.2">
      <c r="D120" s="205"/>
    </row>
    <row r="121" spans="4:4" x14ac:dyDescent="0.2">
      <c r="D121" s="205"/>
    </row>
    <row r="122" spans="4:4" x14ac:dyDescent="0.2">
      <c r="D122" s="205"/>
    </row>
    <row r="123" spans="4:4" x14ac:dyDescent="0.2">
      <c r="D123" s="205"/>
    </row>
    <row r="124" spans="4:4" x14ac:dyDescent="0.2">
      <c r="D124" s="205"/>
    </row>
    <row r="125" spans="4:4" x14ac:dyDescent="0.2">
      <c r="D125" s="205"/>
    </row>
    <row r="126" spans="4:4" x14ac:dyDescent="0.2">
      <c r="D126" s="205"/>
    </row>
    <row r="127" spans="4:4" x14ac:dyDescent="0.2">
      <c r="D127" s="205"/>
    </row>
    <row r="128" spans="4:4" x14ac:dyDescent="0.2">
      <c r="D128" s="205"/>
    </row>
    <row r="129" spans="4:4" x14ac:dyDescent="0.2">
      <c r="D129" s="205"/>
    </row>
    <row r="130" spans="4:4" x14ac:dyDescent="0.2">
      <c r="D130" s="205"/>
    </row>
    <row r="131" spans="4:4" x14ac:dyDescent="0.2">
      <c r="D131" s="205"/>
    </row>
    <row r="132" spans="4:4" x14ac:dyDescent="0.2">
      <c r="D132" s="205"/>
    </row>
    <row r="133" spans="4:4" x14ac:dyDescent="0.2">
      <c r="D133" s="205"/>
    </row>
    <row r="134" spans="4:4" x14ac:dyDescent="0.2">
      <c r="D134" s="205"/>
    </row>
    <row r="135" spans="4:4" x14ac:dyDescent="0.2">
      <c r="D135" s="205"/>
    </row>
    <row r="136" spans="4:4" x14ac:dyDescent="0.2">
      <c r="D136" s="205"/>
    </row>
    <row r="137" spans="4:4" x14ac:dyDescent="0.2">
      <c r="D137" s="205"/>
    </row>
    <row r="138" spans="4:4" x14ac:dyDescent="0.2">
      <c r="D138" s="205"/>
    </row>
    <row r="139" spans="4:4" x14ac:dyDescent="0.2">
      <c r="D139" s="205"/>
    </row>
    <row r="140" spans="4:4" x14ac:dyDescent="0.2">
      <c r="D140" s="205"/>
    </row>
    <row r="141" spans="4:4" x14ac:dyDescent="0.2">
      <c r="D141" s="205"/>
    </row>
    <row r="142" spans="4:4" x14ac:dyDescent="0.2">
      <c r="D142" s="205"/>
    </row>
    <row r="143" spans="4:4" x14ac:dyDescent="0.2">
      <c r="D143" s="205"/>
    </row>
    <row r="144" spans="4:4" x14ac:dyDescent="0.2">
      <c r="D144" s="205"/>
    </row>
    <row r="145" spans="4:4" x14ac:dyDescent="0.2">
      <c r="D145" s="205"/>
    </row>
    <row r="146" spans="4:4" x14ac:dyDescent="0.2">
      <c r="D146" s="205"/>
    </row>
    <row r="147" spans="4:4" x14ac:dyDescent="0.2">
      <c r="D147" s="205"/>
    </row>
    <row r="148" spans="4:4" x14ac:dyDescent="0.2">
      <c r="D148" s="205"/>
    </row>
    <row r="149" spans="4:4" x14ac:dyDescent="0.2">
      <c r="D149" s="205"/>
    </row>
    <row r="150" spans="4:4" x14ac:dyDescent="0.2">
      <c r="D150" s="205"/>
    </row>
    <row r="151" spans="4:4" x14ac:dyDescent="0.2">
      <c r="D151" s="205"/>
    </row>
    <row r="152" spans="4:4" x14ac:dyDescent="0.2">
      <c r="D152" s="205"/>
    </row>
    <row r="153" spans="4:4" x14ac:dyDescent="0.2">
      <c r="D153" s="205"/>
    </row>
    <row r="154" spans="4:4" x14ac:dyDescent="0.2">
      <c r="D154" s="205"/>
    </row>
    <row r="155" spans="4:4" x14ac:dyDescent="0.2">
      <c r="D155" s="205"/>
    </row>
    <row r="156" spans="4:4" x14ac:dyDescent="0.2">
      <c r="D156" s="205"/>
    </row>
    <row r="157" spans="4:4" x14ac:dyDescent="0.2">
      <c r="D157" s="205"/>
    </row>
    <row r="158" spans="4:4" x14ac:dyDescent="0.2">
      <c r="D158" s="205"/>
    </row>
    <row r="159" spans="4:4" x14ac:dyDescent="0.2">
      <c r="D159" s="205"/>
    </row>
    <row r="160" spans="4:4" x14ac:dyDescent="0.2">
      <c r="D160" s="205"/>
    </row>
    <row r="161" spans="4:4" x14ac:dyDescent="0.2">
      <c r="D161" s="205"/>
    </row>
    <row r="162" spans="4:4" x14ac:dyDescent="0.2">
      <c r="D162" s="205"/>
    </row>
    <row r="163" spans="4:4" x14ac:dyDescent="0.2">
      <c r="D163" s="205"/>
    </row>
    <row r="164" spans="4:4" x14ac:dyDescent="0.2">
      <c r="D164" s="205"/>
    </row>
    <row r="165" spans="4:4" x14ac:dyDescent="0.2">
      <c r="D165" s="205"/>
    </row>
    <row r="166" spans="4:4" x14ac:dyDescent="0.2">
      <c r="D166" s="205"/>
    </row>
    <row r="167" spans="4:4" x14ac:dyDescent="0.2">
      <c r="D167" s="205"/>
    </row>
    <row r="168" spans="4:4" x14ac:dyDescent="0.2">
      <c r="D168" s="205"/>
    </row>
    <row r="169" spans="4:4" x14ac:dyDescent="0.2">
      <c r="D169" s="205"/>
    </row>
    <row r="170" spans="4:4" x14ac:dyDescent="0.2">
      <c r="D170" s="205"/>
    </row>
    <row r="171" spans="4:4" x14ac:dyDescent="0.2">
      <c r="D171" s="205"/>
    </row>
    <row r="172" spans="4:4" x14ac:dyDescent="0.2">
      <c r="D172" s="205"/>
    </row>
    <row r="173" spans="4:4" x14ac:dyDescent="0.2">
      <c r="D173" s="205"/>
    </row>
    <row r="174" spans="4:4" x14ac:dyDescent="0.2">
      <c r="D174" s="205"/>
    </row>
    <row r="175" spans="4:4" x14ac:dyDescent="0.2">
      <c r="D175" s="205"/>
    </row>
    <row r="176" spans="4:4" x14ac:dyDescent="0.2">
      <c r="D176" s="205"/>
    </row>
    <row r="177" spans="4:4" x14ac:dyDescent="0.2">
      <c r="D177" s="205"/>
    </row>
    <row r="178" spans="4:4" x14ac:dyDescent="0.2">
      <c r="D178" s="205"/>
    </row>
    <row r="179" spans="4:4" x14ac:dyDescent="0.2">
      <c r="D179" s="205"/>
    </row>
    <row r="180" spans="4:4" x14ac:dyDescent="0.2">
      <c r="D180" s="205"/>
    </row>
    <row r="181" spans="4:4" x14ac:dyDescent="0.2">
      <c r="D181" s="205"/>
    </row>
    <row r="182" spans="4:4" x14ac:dyDescent="0.2">
      <c r="D182" s="205"/>
    </row>
    <row r="183" spans="4:4" x14ac:dyDescent="0.2">
      <c r="D183" s="205"/>
    </row>
    <row r="184" spans="4:4" x14ac:dyDescent="0.2">
      <c r="D184" s="205"/>
    </row>
    <row r="185" spans="4:4" x14ac:dyDescent="0.2">
      <c r="D185" s="205"/>
    </row>
    <row r="186" spans="4:4" x14ac:dyDescent="0.2">
      <c r="D186" s="205"/>
    </row>
    <row r="187" spans="4:4" x14ac:dyDescent="0.2">
      <c r="D187" s="205"/>
    </row>
    <row r="188" spans="4:4" x14ac:dyDescent="0.2">
      <c r="D188" s="205"/>
    </row>
    <row r="189" spans="4:4" x14ac:dyDescent="0.2">
      <c r="D189" s="205"/>
    </row>
    <row r="190" spans="4:4" x14ac:dyDescent="0.2">
      <c r="D190" s="205"/>
    </row>
    <row r="191" spans="4:4" x14ac:dyDescent="0.2">
      <c r="D191" s="205"/>
    </row>
    <row r="192" spans="4:4" x14ac:dyDescent="0.2">
      <c r="D192" s="205"/>
    </row>
    <row r="193" spans="4:4" x14ac:dyDescent="0.2">
      <c r="D193" s="205"/>
    </row>
    <row r="194" spans="4:4" x14ac:dyDescent="0.2">
      <c r="D194" s="205"/>
    </row>
    <row r="195" spans="4:4" x14ac:dyDescent="0.2">
      <c r="D195" s="205"/>
    </row>
    <row r="196" spans="4:4" x14ac:dyDescent="0.2">
      <c r="D196" s="205"/>
    </row>
    <row r="197" spans="4:4" x14ac:dyDescent="0.2">
      <c r="D197" s="205"/>
    </row>
    <row r="198" spans="4:4" x14ac:dyDescent="0.2">
      <c r="D198" s="205"/>
    </row>
    <row r="199" spans="4:4" x14ac:dyDescent="0.2">
      <c r="D199" s="205"/>
    </row>
    <row r="200" spans="4:4" x14ac:dyDescent="0.2">
      <c r="D200" s="205"/>
    </row>
    <row r="201" spans="4:4" x14ac:dyDescent="0.2">
      <c r="D201" s="205"/>
    </row>
    <row r="202" spans="4:4" x14ac:dyDescent="0.2">
      <c r="D202" s="205"/>
    </row>
    <row r="203" spans="4:4" x14ac:dyDescent="0.2">
      <c r="D203" s="205"/>
    </row>
    <row r="204" spans="4:4" x14ac:dyDescent="0.2">
      <c r="D204" s="205"/>
    </row>
    <row r="205" spans="4:4" x14ac:dyDescent="0.2">
      <c r="D205" s="205"/>
    </row>
    <row r="206" spans="4:4" x14ac:dyDescent="0.2">
      <c r="D206" s="205"/>
    </row>
    <row r="207" spans="4:4" x14ac:dyDescent="0.2">
      <c r="D207" s="205"/>
    </row>
    <row r="208" spans="4:4" x14ac:dyDescent="0.2">
      <c r="D208" s="205"/>
    </row>
    <row r="209" spans="4:4" x14ac:dyDescent="0.2">
      <c r="D209" s="205"/>
    </row>
    <row r="210" spans="4:4" x14ac:dyDescent="0.2">
      <c r="D210" s="205"/>
    </row>
    <row r="211" spans="4:4" x14ac:dyDescent="0.2">
      <c r="D211" s="205"/>
    </row>
    <row r="212" spans="4:4" x14ac:dyDescent="0.2">
      <c r="D212" s="205"/>
    </row>
    <row r="213" spans="4:4" x14ac:dyDescent="0.2">
      <c r="D213" s="205"/>
    </row>
    <row r="214" spans="4:4" x14ac:dyDescent="0.2">
      <c r="D214" s="205"/>
    </row>
    <row r="215" spans="4:4" x14ac:dyDescent="0.2">
      <c r="D215" s="205"/>
    </row>
    <row r="216" spans="4:4" x14ac:dyDescent="0.2">
      <c r="D216" s="205"/>
    </row>
    <row r="217" spans="4:4" x14ac:dyDescent="0.2">
      <c r="D217" s="205"/>
    </row>
    <row r="218" spans="4:4" x14ac:dyDescent="0.2">
      <c r="D218" s="205"/>
    </row>
    <row r="219" spans="4:4" x14ac:dyDescent="0.2">
      <c r="D219" s="205"/>
    </row>
    <row r="220" spans="4:4" x14ac:dyDescent="0.2">
      <c r="D220" s="205"/>
    </row>
    <row r="221" spans="4:4" x14ac:dyDescent="0.2">
      <c r="D221" s="205"/>
    </row>
    <row r="222" spans="4:4" x14ac:dyDescent="0.2">
      <c r="D222" s="205"/>
    </row>
    <row r="223" spans="4:4" x14ac:dyDescent="0.2">
      <c r="D223" s="205"/>
    </row>
    <row r="224" spans="4:4" x14ac:dyDescent="0.2">
      <c r="D224" s="205"/>
    </row>
    <row r="225" spans="4:4" x14ac:dyDescent="0.2">
      <c r="D225" s="205"/>
    </row>
    <row r="226" spans="4:4" x14ac:dyDescent="0.2">
      <c r="D226" s="205"/>
    </row>
    <row r="227" spans="4:4" x14ac:dyDescent="0.2">
      <c r="D227" s="205"/>
    </row>
    <row r="228" spans="4:4" x14ac:dyDescent="0.2">
      <c r="D228" s="205"/>
    </row>
    <row r="229" spans="4:4" x14ac:dyDescent="0.2">
      <c r="D229" s="205"/>
    </row>
    <row r="230" spans="4:4" x14ac:dyDescent="0.2">
      <c r="D230" s="205"/>
    </row>
    <row r="231" spans="4:4" x14ac:dyDescent="0.2">
      <c r="D231" s="205"/>
    </row>
    <row r="232" spans="4:4" x14ac:dyDescent="0.2">
      <c r="D232" s="205"/>
    </row>
    <row r="233" spans="4:4" x14ac:dyDescent="0.2">
      <c r="D233" s="205"/>
    </row>
    <row r="234" spans="4:4" x14ac:dyDescent="0.2">
      <c r="D234" s="205"/>
    </row>
    <row r="235" spans="4:4" x14ac:dyDescent="0.2">
      <c r="D235" s="205"/>
    </row>
    <row r="236" spans="4:4" x14ac:dyDescent="0.2">
      <c r="D236" s="205"/>
    </row>
    <row r="237" spans="4:4" x14ac:dyDescent="0.2">
      <c r="D237" s="205"/>
    </row>
    <row r="238" spans="4:4" x14ac:dyDescent="0.2">
      <c r="D238" s="205"/>
    </row>
    <row r="239" spans="4:4" x14ac:dyDescent="0.2">
      <c r="D239" s="205"/>
    </row>
    <row r="240" spans="4:4" x14ac:dyDescent="0.2">
      <c r="D240" s="205"/>
    </row>
    <row r="241" spans="4:4" x14ac:dyDescent="0.2">
      <c r="D241" s="205"/>
    </row>
    <row r="242" spans="4:4" x14ac:dyDescent="0.2">
      <c r="D242" s="205"/>
    </row>
    <row r="243" spans="4:4" x14ac:dyDescent="0.2">
      <c r="D243" s="205"/>
    </row>
    <row r="244" spans="4:4" x14ac:dyDescent="0.2">
      <c r="D244" s="205"/>
    </row>
    <row r="245" spans="4:4" x14ac:dyDescent="0.2">
      <c r="D245" s="205"/>
    </row>
    <row r="246" spans="4:4" x14ac:dyDescent="0.2">
      <c r="D246" s="205"/>
    </row>
    <row r="247" spans="4:4" x14ac:dyDescent="0.2">
      <c r="D247" s="205"/>
    </row>
    <row r="248" spans="4:4" x14ac:dyDescent="0.2">
      <c r="D248" s="205"/>
    </row>
    <row r="249" spans="4:4" x14ac:dyDescent="0.2">
      <c r="D249" s="205"/>
    </row>
    <row r="250" spans="4:4" x14ac:dyDescent="0.2">
      <c r="D250" s="205"/>
    </row>
    <row r="251" spans="4:4" x14ac:dyDescent="0.2">
      <c r="D251" s="205"/>
    </row>
    <row r="252" spans="4:4" x14ac:dyDescent="0.2">
      <c r="D252" s="205"/>
    </row>
    <row r="253" spans="4:4" x14ac:dyDescent="0.2">
      <c r="D253" s="205"/>
    </row>
    <row r="254" spans="4:4" x14ac:dyDescent="0.2">
      <c r="D254" s="205"/>
    </row>
    <row r="255" spans="4:4" x14ac:dyDescent="0.2">
      <c r="D255" s="205"/>
    </row>
    <row r="256" spans="4:4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6">
    <mergeCell ref="A1:G1"/>
    <mergeCell ref="C2:G2"/>
    <mergeCell ref="C3:G3"/>
    <mergeCell ref="C4:G4"/>
    <mergeCell ref="C9:G9"/>
    <mergeCell ref="C48:G48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ZL08-09 ZL08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'ZL08-09 ZL08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2015-07-13T09:44:42Z</dcterms:modified>
</cp:coreProperties>
</file>